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smith\Downloads\"/>
    </mc:Choice>
  </mc:AlternateContent>
  <xr:revisionPtr revIDLastSave="0" documentId="13_ncr:1_{A4A2B28C-3FC3-4074-8F63-75402737999A}" xr6:coauthVersionLast="47" xr6:coauthVersionMax="47" xr10:uidLastSave="{00000000-0000-0000-0000-000000000000}"/>
  <bookViews>
    <workbookView xWindow="780" yWindow="-17850" windowWidth="28800" windowHeight="15375" xr2:uid="{53F2E2A8-853F-4119-9FEB-3257C6FA07D1}"/>
  </bookViews>
  <sheets>
    <sheet name="Solar Sizing Final" sheetId="1" r:id="rId1"/>
    <sheet name="Menu fields &amp; Background Calc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2" l="1"/>
  <c r="E5" i="2"/>
  <c r="E4" i="2"/>
  <c r="K18" i="1" l="1"/>
  <c r="P24" i="1"/>
  <c r="K16" i="1" l="1"/>
  <c r="K17" i="1" s="1"/>
  <c r="K15" i="1"/>
</calcChain>
</file>

<file path=xl/sharedStrings.xml><?xml version="1.0" encoding="utf-8"?>
<sst xmlns="http://schemas.openxmlformats.org/spreadsheetml/2006/main" count="42" uniqueCount="41">
  <si>
    <t>LPEA Community Solar Subscription Size Estimating Tool</t>
  </si>
  <si>
    <t>Instructions: Fill in the highlighted yellow boxes with your information. The blue highlighted boxes are an estimate for the size, in kilowatts, for a community solar subscription that meets your goals, and the monthly cost associated with that subscription size.</t>
  </si>
  <si>
    <r>
      <rPr>
        <b/>
        <sz val="12"/>
        <color rgb="FF000000"/>
        <rFont val="Calibri"/>
        <family val="2"/>
      </rPr>
      <t>1)</t>
    </r>
    <r>
      <rPr>
        <sz val="12"/>
        <color rgb="FF000000"/>
        <rFont val="Calibri"/>
        <family val="2"/>
      </rPr>
      <t xml:space="preserve"> Follow the instructions (1a) to get your historic electricity consumption from SmartHub. </t>
    </r>
    <r>
      <rPr>
        <i/>
        <sz val="12"/>
        <color rgb="FF000000"/>
        <rFont val="Calibri"/>
        <family val="2"/>
      </rPr>
      <t>An average residential member uses about 8400 kWh annually.</t>
    </r>
  </si>
  <si>
    <t xml:space="preserve">1a: Link for instructions on how to get historic usage </t>
  </si>
  <si>
    <r>
      <rPr>
        <b/>
        <sz val="12"/>
        <color rgb="FF000000"/>
        <rFont val="Calibri"/>
        <family val="2"/>
        <scheme val="minor"/>
      </rPr>
      <t>2)</t>
    </r>
    <r>
      <rPr>
        <sz val="12"/>
        <color rgb="FF000000"/>
        <rFont val="Calibri"/>
        <family val="2"/>
        <scheme val="minor"/>
      </rPr>
      <t xml:space="preserve"> Enter the percent of your annual electricity usage you would like covered by a Community Solar at Sunnyside subscription. </t>
    </r>
  </si>
  <si>
    <t>Inputs</t>
  </si>
  <si>
    <t>Customer Input</t>
  </si>
  <si>
    <t>Units</t>
  </si>
  <si>
    <t>Estimated Subscription Size and Costs</t>
  </si>
  <si>
    <t>GIVENS</t>
  </si>
  <si>
    <t>1) Annual energy usage (historic usage)</t>
  </si>
  <si>
    <t>kWh</t>
  </si>
  <si>
    <t xml:space="preserve">Subscription Size </t>
  </si>
  <si>
    <t>Tilt Options</t>
  </si>
  <si>
    <t>Azimuth</t>
  </si>
  <si>
    <t>Givens for PV Sizing Equation</t>
  </si>
  <si>
    <t>2) Percent of annual usage you want covered</t>
  </si>
  <si>
    <t>%</t>
  </si>
  <si>
    <t>Monthly Subscription Cost</t>
  </si>
  <si>
    <t>Southeast (135°)</t>
  </si>
  <si>
    <t>Avg PSH (Peak Sun Hours)</t>
  </si>
  <si>
    <t>3) Type of Account</t>
  </si>
  <si>
    <t>Residential</t>
  </si>
  <si>
    <t>South (180°)</t>
  </si>
  <si>
    <t>TL (Tempature loss)</t>
  </si>
  <si>
    <t>West (270°)</t>
  </si>
  <si>
    <t>Golden Standard Power</t>
  </si>
  <si>
    <r>
      <rPr>
        <b/>
        <sz val="11"/>
        <color rgb="FFFF0000"/>
        <rFont val="Calibri"/>
        <family val="2"/>
      </rPr>
      <t>Disclaimer Statement:</t>
    </r>
    <r>
      <rPr>
        <sz val="11"/>
        <color rgb="FF000000"/>
        <rFont val="Calibri"/>
        <family val="2"/>
      </rPr>
      <t xml:space="preserve"> The information contained herein is provided as a public service with the understanding that the La Plata Electric Association makes no warranties either expressed or implied, concerning the accuracy, completeness, reliability, or suitability of the information. Nor does the La Plata Electric Association warrant that the use of this information is free of any claims of copyright infringement. </t>
    </r>
  </si>
  <si>
    <t>Size (100%)</t>
  </si>
  <si>
    <t>kW</t>
  </si>
  <si>
    <t>Calculation</t>
  </si>
  <si>
    <t>Generation per kW</t>
  </si>
  <si>
    <t>Pro-Rata Percent</t>
  </si>
  <si>
    <t>Commercial</t>
  </si>
  <si>
    <t>Desired size (kW)</t>
  </si>
  <si>
    <t>Size Limit</t>
  </si>
  <si>
    <t>Subscription Size</t>
  </si>
  <si>
    <t>Adjusted Monthly Subscription Cost for first 6 months*</t>
  </si>
  <si>
    <r>
      <rPr>
        <b/>
        <sz val="12"/>
        <color rgb="FF000000"/>
        <rFont val="Calibri"/>
        <family val="2"/>
      </rPr>
      <t>4)</t>
    </r>
    <r>
      <rPr>
        <sz val="12"/>
        <color rgb="FF000000"/>
        <rFont val="Calibri"/>
        <family val="2"/>
      </rPr>
      <t xml:space="preserve"> View the blue boxes to see the estimated Sunnyside Community Solar subscription size, in kilowatts, you would need to meet your goals and the associated costs with that subscription size. *The first six months have a lower subscription cost because the program is starting at a time of the year when less energy is being produced by the solar panels and the costs are pro-rated based on anticipated generation.</t>
    </r>
  </si>
  <si>
    <r>
      <rPr>
        <b/>
        <sz val="12"/>
        <color rgb="FF000000"/>
        <rFont val="Calibri"/>
        <family val="2"/>
        <scheme val="minor"/>
      </rPr>
      <t>3)</t>
    </r>
    <r>
      <rPr>
        <sz val="12"/>
        <color rgb="FF000000"/>
        <rFont val="Calibri"/>
        <family val="2"/>
        <scheme val="minor"/>
      </rPr>
      <t xml:space="preserve"> Select whether this is a residential or commercial account. </t>
    </r>
    <r>
      <rPr>
        <i/>
        <sz val="12"/>
        <color rgb="FF000000"/>
        <rFont val="Calibri"/>
        <family val="2"/>
        <scheme val="minor"/>
      </rPr>
      <t>Please note that Residential account subscriptions are limited to the lessor of 100% or 10 kW and Commercial account subscriptions are limited to the lessor of 100% or 25 kW.</t>
    </r>
  </si>
  <si>
    <t>Amount of historic usage covered by subscription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</si>
</sst>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0000"/>
    <numFmt numFmtId="166" formatCode="0.000000"/>
    <numFmt numFmtId="167" formatCode="&quot;$&quot;#,##0.00"/>
  </numFmts>
  <fonts count="26"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u/>
      <sz val="11"/>
      <color theme="10"/>
      <name val="Calibri"/>
      <family val="2"/>
      <scheme val="minor"/>
    </font>
    <font>
      <sz val="11"/>
      <color rgb="FF000000"/>
      <name val="Calibri"/>
      <family val="2"/>
    </font>
    <font>
      <b/>
      <sz val="18"/>
      <color rgb="FF000000"/>
      <name val="Calibri"/>
      <family val="2"/>
      <scheme val="minor"/>
    </font>
    <font>
      <sz val="11"/>
      <color rgb="FFFF0000"/>
      <name val="Calibri"/>
      <family val="2"/>
      <scheme val="minor"/>
    </font>
    <font>
      <b/>
      <sz val="11"/>
      <color rgb="FFFF0000"/>
      <name val="Calibri"/>
      <family val="2"/>
    </font>
    <font>
      <sz val="12"/>
      <color theme="1"/>
      <name val="Calibri"/>
      <family val="2"/>
      <scheme val="minor"/>
    </font>
    <font>
      <sz val="14"/>
      <color theme="1"/>
      <name val="Calibri"/>
      <family val="2"/>
      <scheme val="minor"/>
    </font>
    <font>
      <b/>
      <sz val="14"/>
      <color theme="1"/>
      <name val="Calibri"/>
      <family val="2"/>
      <scheme val="minor"/>
    </font>
    <font>
      <sz val="12"/>
      <color rgb="FF000000"/>
      <name val="Calibri"/>
      <family val="2"/>
      <scheme val="minor"/>
    </font>
    <font>
      <b/>
      <sz val="12"/>
      <color rgb="FF000000"/>
      <name val="Calibri"/>
      <family val="2"/>
      <scheme val="minor"/>
    </font>
    <font>
      <sz val="11"/>
      <color theme="1"/>
      <name val="Calibri"/>
      <family val="2"/>
      <scheme val="minor"/>
    </font>
    <font>
      <b/>
      <sz val="24"/>
      <color rgb="FF000000"/>
      <name val="Calibri"/>
      <family val="2"/>
      <scheme val="minor"/>
    </font>
    <font>
      <b/>
      <sz val="12"/>
      <color rgb="FF000000"/>
      <name val="Calibri"/>
      <family val="2"/>
    </font>
    <font>
      <b/>
      <sz val="14"/>
      <color rgb="FF000000"/>
      <name val="Calibri"/>
      <family val="2"/>
    </font>
    <font>
      <b/>
      <sz val="14"/>
      <color rgb="FF000000"/>
      <name val="Calibri"/>
      <family val="2"/>
      <scheme val="minor"/>
    </font>
    <font>
      <b/>
      <sz val="16"/>
      <color theme="1"/>
      <name val="Calibri"/>
      <family val="2"/>
      <scheme val="minor"/>
    </font>
    <font>
      <sz val="12"/>
      <color rgb="FF000000"/>
      <name val="Calibri"/>
      <family val="2"/>
    </font>
    <font>
      <u/>
      <sz val="12"/>
      <color theme="10"/>
      <name val="Calibri"/>
      <family val="2"/>
      <scheme val="minor"/>
    </font>
    <font>
      <sz val="16"/>
      <color rgb="FF000000"/>
      <name val="Calibri"/>
      <family val="2"/>
      <scheme val="minor"/>
    </font>
    <font>
      <i/>
      <sz val="12"/>
      <color rgb="FF000000"/>
      <name val="Calibri"/>
      <family val="2"/>
    </font>
    <font>
      <i/>
      <sz val="12"/>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D966"/>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s>
  <borders count="6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5" fillId="0" borderId="0" applyNumberForma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5">
    <xf numFmtId="0" fontId="0" fillId="0" borderId="0" xfId="0"/>
    <xf numFmtId="0" fontId="0" fillId="0" borderId="0" xfId="0" applyAlignment="1">
      <alignment horizontal="center"/>
    </xf>
    <xf numFmtId="3" fontId="1" fillId="3" borderId="4" xfId="0" applyNumberFormat="1" applyFont="1" applyFill="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xf>
    <xf numFmtId="0" fontId="0" fillId="5" borderId="4" xfId="0" applyFill="1" applyBorder="1" applyAlignment="1">
      <alignment horizontal="center"/>
    </xf>
    <xf numFmtId="0" fontId="0" fillId="0" borderId="1" xfId="0" applyBorder="1" applyAlignment="1">
      <alignment horizontal="center"/>
    </xf>
    <xf numFmtId="165" fontId="0" fillId="0" borderId="1" xfId="0" applyNumberFormat="1" applyBorder="1" applyAlignment="1">
      <alignment horizontal="center"/>
    </xf>
    <xf numFmtId="0" fontId="1" fillId="0" borderId="5" xfId="0" applyFont="1" applyBorder="1" applyAlignment="1">
      <alignment horizontal="center" vertical="center"/>
    </xf>
    <xf numFmtId="0" fontId="0" fillId="5" borderId="17" xfId="0" applyFill="1" applyBorder="1"/>
    <xf numFmtId="0" fontId="0" fillId="5" borderId="18" xfId="0" applyFill="1" applyBorder="1"/>
    <xf numFmtId="0" fontId="0" fillId="5" borderId="19" xfId="0" applyFill="1" applyBorder="1"/>
    <xf numFmtId="0" fontId="0" fillId="5" borderId="20" xfId="0" applyFill="1" applyBorder="1"/>
    <xf numFmtId="0" fontId="0" fillId="5" borderId="21" xfId="0" applyFill="1" applyBorder="1"/>
    <xf numFmtId="0" fontId="0" fillId="5" borderId="22" xfId="0" applyFill="1" applyBorder="1"/>
    <xf numFmtId="0" fontId="0" fillId="5" borderId="23" xfId="0" applyFill="1" applyBorder="1"/>
    <xf numFmtId="0" fontId="0" fillId="5" borderId="24" xfId="0" applyFill="1" applyBorder="1"/>
    <xf numFmtId="164" fontId="0" fillId="0" borderId="5" xfId="0" applyNumberFormat="1" applyBorder="1" applyAlignment="1">
      <alignment horizontal="center" vertical="center"/>
    </xf>
    <xf numFmtId="0" fontId="0" fillId="0" borderId="3" xfId="0" applyBorder="1" applyAlignment="1">
      <alignment horizontal="center"/>
    </xf>
    <xf numFmtId="0" fontId="8" fillId="0" borderId="0" xfId="0" applyFont="1"/>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4" xfId="0" applyFill="1" applyBorder="1"/>
    <xf numFmtId="0" fontId="0" fillId="2" borderId="23" xfId="0" applyFill="1" applyBorder="1"/>
    <xf numFmtId="0" fontId="0" fillId="2" borderId="0" xfId="0" applyFill="1"/>
    <xf numFmtId="0" fontId="0" fillId="2" borderId="0" xfId="0" applyFill="1" applyAlignment="1">
      <alignment horizontal="center"/>
    </xf>
    <xf numFmtId="0" fontId="1" fillId="2" borderId="0" xfId="0" applyFont="1" applyFill="1" applyAlignment="1">
      <alignment horizontal="center" vertical="center"/>
    </xf>
    <xf numFmtId="0" fontId="0" fillId="2" borderId="0" xfId="0" applyFill="1" applyAlignment="1">
      <alignment horizontal="center" vertical="center"/>
    </xf>
    <xf numFmtId="0" fontId="4" fillId="2" borderId="0" xfId="0" applyFont="1" applyFill="1" applyAlignment="1">
      <alignment horizontal="center" wrapText="1"/>
    </xf>
    <xf numFmtId="166" fontId="0" fillId="5" borderId="21" xfId="0" applyNumberFormat="1" applyFill="1" applyBorder="1"/>
    <xf numFmtId="0" fontId="5" fillId="0" borderId="0" xfId="1"/>
    <xf numFmtId="0" fontId="1" fillId="0" borderId="0" xfId="0" applyFont="1"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3"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3" fontId="1" fillId="0" borderId="0" xfId="0" applyNumberFormat="1" applyFont="1" applyAlignment="1">
      <alignment horizontal="center" vertical="center"/>
    </xf>
    <xf numFmtId="0" fontId="12" fillId="2" borderId="35" xfId="0" applyFont="1" applyFill="1" applyBorder="1" applyAlignment="1">
      <alignment horizontal="center" vertical="center"/>
    </xf>
    <xf numFmtId="0" fontId="12" fillId="2" borderId="42" xfId="0" applyFont="1" applyFill="1" applyBorder="1" applyAlignment="1">
      <alignment horizontal="center" vertical="center"/>
    </xf>
    <xf numFmtId="0" fontId="0" fillId="2" borderId="43" xfId="0" applyFill="1" applyBorder="1"/>
    <xf numFmtId="0" fontId="4" fillId="2" borderId="44" xfId="0" applyFont="1" applyFill="1" applyBorder="1" applyAlignment="1">
      <alignment wrapText="1"/>
    </xf>
    <xf numFmtId="0" fontId="4" fillId="2" borderId="44" xfId="0" applyFont="1" applyFill="1" applyBorder="1" applyAlignment="1">
      <alignment horizontal="center" wrapText="1"/>
    </xf>
    <xf numFmtId="0" fontId="0" fillId="2" borderId="44" xfId="0" applyFill="1" applyBorder="1"/>
    <xf numFmtId="0" fontId="0" fillId="2" borderId="45" xfId="0" applyFill="1" applyBorder="1"/>
    <xf numFmtId="0" fontId="12" fillId="2" borderId="46" xfId="0" applyFont="1" applyFill="1" applyBorder="1" applyAlignment="1">
      <alignment horizontal="center" vertical="center"/>
    </xf>
    <xf numFmtId="0" fontId="12" fillId="2" borderId="47" xfId="0" applyFont="1" applyFill="1" applyBorder="1" applyAlignment="1">
      <alignment horizontal="center" vertical="center"/>
    </xf>
    <xf numFmtId="0" fontId="18" fillId="2" borderId="40" xfId="0" applyFont="1" applyFill="1" applyBorder="1" applyAlignment="1">
      <alignment horizontal="left" vertical="center"/>
    </xf>
    <xf numFmtId="0" fontId="12" fillId="2" borderId="48" xfId="0" applyFont="1" applyFill="1" applyBorder="1" applyAlignment="1">
      <alignment horizontal="center" vertical="center"/>
    </xf>
    <xf numFmtId="0" fontId="19" fillId="2" borderId="35" xfId="0" applyFont="1" applyFill="1" applyBorder="1" applyAlignment="1">
      <alignment horizontal="left" vertical="center"/>
    </xf>
    <xf numFmtId="0" fontId="12" fillId="2" borderId="36" xfId="0" applyFont="1" applyFill="1" applyBorder="1" applyAlignment="1">
      <alignment horizontal="center" vertical="center"/>
    </xf>
    <xf numFmtId="0" fontId="19" fillId="2" borderId="37" xfId="0" applyFont="1" applyFill="1" applyBorder="1" applyAlignment="1">
      <alignment vertical="center"/>
    </xf>
    <xf numFmtId="0" fontId="11" fillId="4" borderId="41" xfId="0" applyFont="1" applyFill="1" applyBorder="1" applyAlignment="1">
      <alignment horizontal="center" vertical="center"/>
    </xf>
    <xf numFmtId="0" fontId="11" fillId="4" borderId="4" xfId="0" applyFont="1" applyFill="1" applyBorder="1" applyAlignment="1">
      <alignment horizontal="center" vertical="center"/>
    </xf>
    <xf numFmtId="0" fontId="1" fillId="0" borderId="0" xfId="0" applyFont="1"/>
    <xf numFmtId="0" fontId="12" fillId="2" borderId="34"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2" borderId="56" xfId="0" applyFont="1" applyFill="1" applyBorder="1" applyAlignment="1">
      <alignment horizontal="center" vertical="center"/>
    </xf>
    <xf numFmtId="0" fontId="21"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6" fillId="2" borderId="18"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0" xfId="0" applyFont="1" applyFill="1" applyAlignment="1">
      <alignment horizontal="center" vertical="center"/>
    </xf>
    <xf numFmtId="0" fontId="7" fillId="2" borderId="23" xfId="0" applyFont="1" applyFill="1" applyBorder="1" applyAlignment="1">
      <alignment horizontal="center" vertical="center"/>
    </xf>
    <xf numFmtId="0" fontId="0" fillId="2" borderId="18" xfId="0" applyFill="1" applyBorder="1" applyAlignment="1">
      <alignment horizontal="center"/>
    </xf>
    <xf numFmtId="0" fontId="14" fillId="4" borderId="14" xfId="0" applyFont="1" applyFill="1" applyBorder="1" applyAlignment="1">
      <alignment horizontal="center" wrapText="1"/>
    </xf>
    <xf numFmtId="0" fontId="13" fillId="4" borderId="15" xfId="0" applyFont="1" applyFill="1" applyBorder="1" applyAlignment="1">
      <alignment horizontal="center" wrapText="1"/>
    </xf>
    <xf numFmtId="0" fontId="13" fillId="4" borderId="16" xfId="0" applyFont="1" applyFill="1" applyBorder="1" applyAlignment="1">
      <alignment horizontal="center" wrapText="1"/>
    </xf>
    <xf numFmtId="0" fontId="21" fillId="2" borderId="6" xfId="0" applyFont="1" applyFill="1" applyBorder="1" applyAlignment="1">
      <alignment horizontal="left" wrapText="1"/>
    </xf>
    <xf numFmtId="0" fontId="10" fillId="2" borderId="7" xfId="0" applyFont="1" applyFill="1" applyBorder="1" applyAlignment="1">
      <alignment horizontal="left" wrapText="1"/>
    </xf>
    <xf numFmtId="0" fontId="10" fillId="2" borderId="8" xfId="0" applyFont="1" applyFill="1" applyBorder="1" applyAlignment="1">
      <alignment horizontal="left" wrapText="1"/>
    </xf>
    <xf numFmtId="0" fontId="22" fillId="2" borderId="9" xfId="1" applyFont="1" applyFill="1" applyBorder="1" applyAlignment="1">
      <alignment horizontal="left" wrapText="1"/>
    </xf>
    <xf numFmtId="0" fontId="22" fillId="2" borderId="1" xfId="1" applyFont="1" applyFill="1" applyBorder="1" applyAlignment="1">
      <alignment horizontal="left" wrapText="1"/>
    </xf>
    <xf numFmtId="0" fontId="22" fillId="2" borderId="10" xfId="1" applyFont="1" applyFill="1" applyBorder="1" applyAlignment="1">
      <alignment horizontal="left" wrapText="1"/>
    </xf>
    <xf numFmtId="0" fontId="13" fillId="2" borderId="9" xfId="0" applyFont="1" applyFill="1" applyBorder="1" applyAlignment="1">
      <alignment horizontal="left" wrapText="1"/>
    </xf>
    <xf numFmtId="0" fontId="10" fillId="2" borderId="1" xfId="0" applyFont="1" applyFill="1" applyBorder="1" applyAlignment="1">
      <alignment horizontal="left" wrapText="1"/>
    </xf>
    <xf numFmtId="0" fontId="10" fillId="2" borderId="10" xfId="0" applyFont="1" applyFill="1" applyBorder="1" applyAlignment="1">
      <alignment horizontal="left" wrapText="1"/>
    </xf>
    <xf numFmtId="0" fontId="13" fillId="2" borderId="49" xfId="0" applyFont="1" applyFill="1" applyBorder="1" applyAlignment="1">
      <alignment horizontal="left" wrapText="1"/>
    </xf>
    <xf numFmtId="0" fontId="13" fillId="2" borderId="2" xfId="0" applyFont="1" applyFill="1" applyBorder="1" applyAlignment="1">
      <alignment horizontal="left" wrapText="1"/>
    </xf>
    <xf numFmtId="0" fontId="13" fillId="2" borderId="50" xfId="0" applyFont="1" applyFill="1" applyBorder="1" applyAlignment="1">
      <alignment horizontal="left" wrapText="1"/>
    </xf>
    <xf numFmtId="0" fontId="0" fillId="0" borderId="33" xfId="0" applyBorder="1" applyAlignment="1">
      <alignment horizontal="center"/>
    </xf>
    <xf numFmtId="0" fontId="0" fillId="0" borderId="3" xfId="0"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164" fontId="12" fillId="6" borderId="57" xfId="0" applyNumberFormat="1" applyFont="1" applyFill="1" applyBorder="1" applyAlignment="1">
      <alignment horizontal="center" vertical="center"/>
    </xf>
    <xf numFmtId="164" fontId="12" fillId="6" borderId="58" xfId="0" applyNumberFormat="1" applyFont="1" applyFill="1" applyBorder="1" applyAlignment="1">
      <alignment horizontal="center" vertical="center"/>
    </xf>
    <xf numFmtId="167" fontId="12" fillId="6" borderId="4" xfId="2" applyNumberFormat="1" applyFont="1" applyFill="1" applyBorder="1" applyAlignment="1">
      <alignment horizontal="center" vertical="center"/>
    </xf>
    <xf numFmtId="167" fontId="12" fillId="6" borderId="36" xfId="2" applyNumberFormat="1" applyFont="1" applyFill="1" applyBorder="1" applyAlignment="1">
      <alignment horizontal="center" vertical="center"/>
    </xf>
    <xf numFmtId="0" fontId="6" fillId="2" borderId="25" xfId="0" applyFont="1" applyFill="1" applyBorder="1" applyAlignment="1">
      <alignment horizontal="center" wrapText="1"/>
    </xf>
    <xf numFmtId="0" fontId="6" fillId="2" borderId="26" xfId="0" applyFont="1" applyFill="1" applyBorder="1" applyAlignment="1">
      <alignment horizontal="center" wrapText="1"/>
    </xf>
    <xf numFmtId="0" fontId="6" fillId="2" borderId="27" xfId="0" applyFont="1" applyFill="1" applyBorder="1" applyAlignment="1">
      <alignment horizontal="center" wrapText="1"/>
    </xf>
    <xf numFmtId="0" fontId="6" fillId="2" borderId="28" xfId="0" applyFont="1" applyFill="1" applyBorder="1" applyAlignment="1">
      <alignment horizontal="center" wrapText="1"/>
    </xf>
    <xf numFmtId="0" fontId="6" fillId="2" borderId="0" xfId="0" applyFont="1" applyFill="1" applyAlignment="1">
      <alignment horizontal="center" wrapText="1"/>
    </xf>
    <xf numFmtId="0" fontId="6" fillId="2" borderId="29" xfId="0" applyFont="1" applyFill="1" applyBorder="1" applyAlignment="1">
      <alignment horizontal="center" wrapText="1"/>
    </xf>
    <xf numFmtId="0" fontId="6" fillId="2" borderId="30" xfId="0" applyFont="1" applyFill="1" applyBorder="1" applyAlignment="1">
      <alignment horizontal="center" wrapText="1"/>
    </xf>
    <xf numFmtId="0" fontId="6" fillId="2" borderId="31" xfId="0" applyFont="1" applyFill="1" applyBorder="1" applyAlignment="1">
      <alignment horizontal="center" wrapText="1"/>
    </xf>
    <xf numFmtId="0" fontId="6" fillId="2" borderId="32" xfId="0" applyFont="1" applyFill="1" applyBorder="1" applyAlignment="1">
      <alignment horizontal="center" wrapText="1"/>
    </xf>
    <xf numFmtId="0" fontId="20" fillId="2" borderId="59" xfId="0" applyFont="1" applyFill="1" applyBorder="1" applyAlignment="1">
      <alignment horizontal="center" vertical="center"/>
    </xf>
    <xf numFmtId="0" fontId="20" fillId="2" borderId="60" xfId="0" applyFont="1" applyFill="1" applyBorder="1" applyAlignment="1">
      <alignment horizontal="center" vertical="center"/>
    </xf>
    <xf numFmtId="0" fontId="20" fillId="2" borderId="61" xfId="0" applyFont="1" applyFill="1" applyBorder="1" applyAlignment="1">
      <alignment horizontal="center" vertical="center"/>
    </xf>
    <xf numFmtId="167" fontId="12" fillId="6" borderId="51" xfId="2" applyNumberFormat="1" applyFont="1" applyFill="1" applyBorder="1" applyAlignment="1">
      <alignment horizontal="center" vertical="center"/>
    </xf>
    <xf numFmtId="167" fontId="12" fillId="6" borderId="52" xfId="2" applyNumberFormat="1" applyFont="1" applyFill="1" applyBorder="1" applyAlignment="1">
      <alignment horizontal="center" vertical="center"/>
    </xf>
    <xf numFmtId="0" fontId="23" fillId="4" borderId="38" xfId="0" applyFont="1" applyFill="1" applyBorder="1" applyAlignment="1">
      <alignment horizontal="center" vertical="center"/>
    </xf>
    <xf numFmtId="0" fontId="23" fillId="4" borderId="39" xfId="0" applyFont="1" applyFill="1" applyBorder="1" applyAlignment="1">
      <alignment horizontal="center" vertical="center"/>
    </xf>
    <xf numFmtId="9" fontId="12" fillId="6" borderId="54" xfId="3" applyFont="1" applyFill="1" applyBorder="1" applyAlignment="1">
      <alignment horizontal="center" vertical="center"/>
    </xf>
    <xf numFmtId="9" fontId="12" fillId="6" borderId="55" xfId="3" applyFont="1" applyFill="1" applyBorder="1" applyAlignment="1">
      <alignment horizontal="center" vertical="center"/>
    </xf>
    <xf numFmtId="0" fontId="0" fillId="0" borderId="53" xfId="0" applyBorder="1" applyAlignment="1">
      <alignment horizontal="center"/>
    </xf>
    <xf numFmtId="0" fontId="1" fillId="0" borderId="0" xfId="0" applyFont="1" applyAlignment="1">
      <alignment horizontal="center"/>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2</xdr:row>
      <xdr:rowOff>38100</xdr:rowOff>
    </xdr:from>
    <xdr:to>
      <xdr:col>4</xdr:col>
      <xdr:colOff>1120140</xdr:colOff>
      <xdr:row>4</xdr:row>
      <xdr:rowOff>171450</xdr:rowOff>
    </xdr:to>
    <xdr:pic>
      <xdr:nvPicPr>
        <xdr:cNvPr id="2" name="Picture 1">
          <a:extLst>
            <a:ext uri="{FF2B5EF4-FFF2-40B4-BE49-F238E27FC236}">
              <a16:creationId xmlns:a16="http://schemas.microsoft.com/office/drawing/2014/main" id="{CE16BBF3-E0A1-9B4B-41C8-BDCF0B6BB0F8}"/>
            </a:ext>
            <a:ext uri="{147F2762-F138-4A5C-976F-8EAC2B608ADB}">
              <a16:predDERef xmlns:a16="http://schemas.microsoft.com/office/drawing/2014/main" pred="{EA59595A-FB88-47F2-A210-219724FFEAA7}"/>
            </a:ext>
          </a:extLst>
        </xdr:cNvPr>
        <xdr:cNvPicPr>
          <a:picLocks noChangeAspect="1"/>
        </xdr:cNvPicPr>
      </xdr:nvPicPr>
      <xdr:blipFill>
        <a:blip xmlns:r="http://schemas.openxmlformats.org/officeDocument/2006/relationships" r:embed="rId1"/>
        <a:stretch>
          <a:fillRect/>
        </a:stretch>
      </xdr:blipFill>
      <xdr:spPr>
        <a:xfrm>
          <a:off x="247650" y="228600"/>
          <a:ext cx="1447800" cy="504825"/>
        </a:xfrm>
        <a:prstGeom prst="rect">
          <a:avLst/>
        </a:prstGeom>
      </xdr:spPr>
    </xdr:pic>
    <xdr:clientData/>
  </xdr:twoCellAnchor>
  <xdr:twoCellAnchor editAs="oneCell">
    <xdr:from>
      <xdr:col>10</xdr:col>
      <xdr:colOff>1133475</xdr:colOff>
      <xdr:row>2</xdr:row>
      <xdr:rowOff>47625</xdr:rowOff>
    </xdr:from>
    <xdr:to>
      <xdr:col>13</xdr:col>
      <xdr:colOff>152400</xdr:colOff>
      <xdr:row>4</xdr:row>
      <xdr:rowOff>167640</xdr:rowOff>
    </xdr:to>
    <xdr:pic>
      <xdr:nvPicPr>
        <xdr:cNvPr id="4" name="Picture 3">
          <a:extLst>
            <a:ext uri="{FF2B5EF4-FFF2-40B4-BE49-F238E27FC236}">
              <a16:creationId xmlns:a16="http://schemas.microsoft.com/office/drawing/2014/main" id="{2BB9A48C-CFF5-4F13-B713-5253595CE072}"/>
            </a:ext>
            <a:ext uri="{147F2762-F138-4A5C-976F-8EAC2B608ADB}">
              <a16:predDERef xmlns:a16="http://schemas.microsoft.com/office/drawing/2014/main" pred="{CE16BBF3-E0A1-9B4B-41C8-BDCF0B6BB0F8}"/>
            </a:ext>
          </a:extLst>
        </xdr:cNvPr>
        <xdr:cNvPicPr>
          <a:picLocks noChangeAspect="1"/>
        </xdr:cNvPicPr>
      </xdr:nvPicPr>
      <xdr:blipFill>
        <a:blip xmlns:r="http://schemas.openxmlformats.org/officeDocument/2006/relationships" r:embed="rId1"/>
        <a:stretch>
          <a:fillRect/>
        </a:stretch>
      </xdr:blipFill>
      <xdr:spPr>
        <a:xfrm>
          <a:off x="8743950" y="428625"/>
          <a:ext cx="1447800" cy="5048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pea.coop/solar-sizing-instructions" TargetMode="External"/><Relationship Id="rId1" Type="http://schemas.openxmlformats.org/officeDocument/2006/relationships/hyperlink" Target="https://dev-cwb-lpea.pantheonsite.io/solar-sizing-instruc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BBBB-51E0-4B46-86C7-3F890FBC5CD5}">
  <dimension ref="B1:V25"/>
  <sheetViews>
    <sheetView tabSelected="1" workbookViewId="0">
      <selection activeCell="K16" sqref="K16:L16"/>
    </sheetView>
  </sheetViews>
  <sheetFormatPr defaultRowHeight="14.4" x14ac:dyDescent="0.3"/>
  <cols>
    <col min="1" max="4" width="2.88671875" customWidth="1"/>
    <col min="5" max="5" width="52.109375" customWidth="1"/>
    <col min="6" max="6" width="18.5546875" customWidth="1"/>
    <col min="7" max="7" width="9.109375" bestFit="1" customWidth="1"/>
    <col min="8" max="9" width="2.88671875" customWidth="1"/>
    <col min="10" max="10" width="37" customWidth="1"/>
    <col min="11" max="11" width="24.44140625" customWidth="1"/>
    <col min="12" max="12" width="9.109375" customWidth="1"/>
    <col min="13" max="14" width="2.88671875" customWidth="1"/>
    <col min="15" max="15" width="18" hidden="1" customWidth="1"/>
    <col min="16" max="16" width="16.109375" hidden="1" customWidth="1"/>
    <col min="17" max="17" width="20.88671875" hidden="1" customWidth="1"/>
    <col min="18" max="18" width="38.88671875" hidden="1" customWidth="1"/>
    <col min="19" max="19" width="2.88671875" customWidth="1"/>
    <col min="24" max="24" width="16.109375" bestFit="1" customWidth="1"/>
  </cols>
  <sheetData>
    <row r="1" spans="2:22" ht="15" thickBot="1" x14ac:dyDescent="0.35"/>
    <row r="2" spans="2:22" ht="15" thickBot="1" x14ac:dyDescent="0.35">
      <c r="B2" s="10"/>
      <c r="C2" s="11"/>
      <c r="D2" s="11"/>
      <c r="E2" s="11"/>
      <c r="F2" s="11"/>
      <c r="G2" s="11"/>
      <c r="H2" s="11"/>
      <c r="I2" s="11"/>
      <c r="J2" s="11"/>
      <c r="K2" s="11"/>
      <c r="L2" s="11"/>
      <c r="M2" s="11"/>
      <c r="N2" s="11"/>
      <c r="O2" s="11"/>
      <c r="P2" s="11"/>
      <c r="Q2" s="11"/>
      <c r="R2" s="11"/>
      <c r="S2" s="12"/>
      <c r="V2" s="35"/>
    </row>
    <row r="3" spans="2:22" ht="15" customHeight="1" x14ac:dyDescent="0.3">
      <c r="B3" s="13"/>
      <c r="C3" s="21"/>
      <c r="D3" s="22"/>
      <c r="E3" s="67" t="s">
        <v>0</v>
      </c>
      <c r="F3" s="68"/>
      <c r="G3" s="68"/>
      <c r="H3" s="68"/>
      <c r="I3" s="68"/>
      <c r="J3" s="68"/>
      <c r="K3" s="68"/>
      <c r="L3" s="68"/>
      <c r="M3" s="22"/>
      <c r="N3" s="23"/>
      <c r="S3" s="14"/>
    </row>
    <row r="4" spans="2:22" ht="15" customHeight="1" x14ac:dyDescent="0.3">
      <c r="B4" s="13"/>
      <c r="C4" s="24"/>
      <c r="D4" s="29"/>
      <c r="E4" s="69"/>
      <c r="F4" s="69"/>
      <c r="G4" s="69"/>
      <c r="H4" s="69"/>
      <c r="I4" s="69"/>
      <c r="J4" s="69"/>
      <c r="K4" s="69"/>
      <c r="L4" s="69"/>
      <c r="M4" s="29"/>
      <c r="N4" s="25"/>
      <c r="S4" s="14"/>
    </row>
    <row r="5" spans="2:22" ht="15" thickBot="1" x14ac:dyDescent="0.35">
      <c r="B5" s="13"/>
      <c r="C5" s="24"/>
      <c r="D5" s="29"/>
      <c r="E5" s="70"/>
      <c r="F5" s="70"/>
      <c r="G5" s="70"/>
      <c r="H5" s="70"/>
      <c r="I5" s="70"/>
      <c r="J5" s="70"/>
      <c r="K5" s="70"/>
      <c r="L5" s="70"/>
      <c r="M5" s="29"/>
      <c r="N5" s="25"/>
      <c r="S5" s="14"/>
    </row>
    <row r="6" spans="2:22" ht="30" customHeight="1" x14ac:dyDescent="0.3">
      <c r="B6" s="13"/>
      <c r="C6" s="24"/>
      <c r="D6" s="29"/>
      <c r="E6" s="72" t="s">
        <v>1</v>
      </c>
      <c r="F6" s="73"/>
      <c r="G6" s="73"/>
      <c r="H6" s="73"/>
      <c r="I6" s="73"/>
      <c r="J6" s="73"/>
      <c r="K6" s="73"/>
      <c r="L6" s="74"/>
      <c r="M6" s="29"/>
      <c r="N6" s="25"/>
      <c r="S6" s="14"/>
    </row>
    <row r="7" spans="2:22" ht="15.6" x14ac:dyDescent="0.3">
      <c r="B7" s="13"/>
      <c r="C7" s="24"/>
      <c r="D7" s="29"/>
      <c r="E7" s="75" t="s">
        <v>2</v>
      </c>
      <c r="F7" s="76"/>
      <c r="G7" s="76"/>
      <c r="H7" s="76"/>
      <c r="I7" s="76"/>
      <c r="J7" s="76"/>
      <c r="K7" s="76"/>
      <c r="L7" s="77"/>
      <c r="M7" s="29"/>
      <c r="N7" s="25"/>
      <c r="S7" s="14"/>
    </row>
    <row r="8" spans="2:22" ht="15" customHeight="1" x14ac:dyDescent="0.3">
      <c r="B8" s="13"/>
      <c r="C8" s="24"/>
      <c r="D8" s="29"/>
      <c r="E8" s="78" t="s">
        <v>3</v>
      </c>
      <c r="F8" s="79"/>
      <c r="G8" s="79"/>
      <c r="H8" s="79"/>
      <c r="I8" s="79"/>
      <c r="J8" s="79"/>
      <c r="K8" s="79"/>
      <c r="L8" s="80"/>
      <c r="M8" s="29"/>
      <c r="N8" s="25"/>
      <c r="S8" s="14"/>
      <c r="T8" s="20"/>
    </row>
    <row r="9" spans="2:22" ht="18" customHeight="1" x14ac:dyDescent="0.3">
      <c r="B9" s="13"/>
      <c r="C9" s="24"/>
      <c r="D9" s="29"/>
      <c r="E9" s="81" t="s">
        <v>4</v>
      </c>
      <c r="F9" s="82"/>
      <c r="G9" s="82"/>
      <c r="H9" s="82"/>
      <c r="I9" s="82"/>
      <c r="J9" s="82"/>
      <c r="K9" s="82"/>
      <c r="L9" s="83"/>
      <c r="M9" s="29"/>
      <c r="N9" s="25"/>
      <c r="S9" s="14"/>
    </row>
    <row r="10" spans="2:22" ht="30.6" customHeight="1" x14ac:dyDescent="0.3">
      <c r="B10" s="13"/>
      <c r="C10" s="24"/>
      <c r="D10" s="29"/>
      <c r="E10" s="84" t="s">
        <v>39</v>
      </c>
      <c r="F10" s="85"/>
      <c r="G10" s="85"/>
      <c r="H10" s="85"/>
      <c r="I10" s="85"/>
      <c r="J10" s="85"/>
      <c r="K10" s="85"/>
      <c r="L10" s="86"/>
      <c r="M10" s="29"/>
      <c r="N10" s="25"/>
      <c r="S10" s="14"/>
    </row>
    <row r="11" spans="2:22" ht="49.2" customHeight="1" thickBot="1" x14ac:dyDescent="0.35">
      <c r="B11" s="13"/>
      <c r="C11" s="24"/>
      <c r="D11" s="29"/>
      <c r="E11" s="64" t="s">
        <v>38</v>
      </c>
      <c r="F11" s="65"/>
      <c r="G11" s="65"/>
      <c r="H11" s="65"/>
      <c r="I11" s="65"/>
      <c r="J11" s="65"/>
      <c r="K11" s="65"/>
      <c r="L11" s="66"/>
      <c r="M11" s="29"/>
      <c r="N11" s="25"/>
      <c r="S11" s="14"/>
    </row>
    <row r="12" spans="2:22" ht="15" customHeight="1" thickBot="1" x14ac:dyDescent="0.35">
      <c r="B12" s="13"/>
      <c r="C12" s="24"/>
      <c r="D12" s="29"/>
      <c r="E12" s="30"/>
      <c r="F12" s="30"/>
      <c r="G12" s="30"/>
      <c r="H12" s="30"/>
      <c r="I12" s="29"/>
      <c r="J12" s="29"/>
      <c r="K12" s="29"/>
      <c r="L12" s="29"/>
      <c r="M12" s="29"/>
      <c r="N12" s="25"/>
      <c r="S12" s="14"/>
    </row>
    <row r="13" spans="2:22" ht="15" thickBot="1" x14ac:dyDescent="0.35">
      <c r="B13" s="13"/>
      <c r="C13" s="24"/>
      <c r="D13" s="21"/>
      <c r="E13" s="71"/>
      <c r="F13" s="71"/>
      <c r="G13" s="71"/>
      <c r="H13" s="22"/>
      <c r="I13" s="22"/>
      <c r="J13" s="22"/>
      <c r="K13" s="22"/>
      <c r="L13" s="22"/>
      <c r="M13" s="23"/>
      <c r="N13" s="25"/>
      <c r="S13" s="14"/>
    </row>
    <row r="14" spans="2:22" ht="21.6" thickBot="1" x14ac:dyDescent="0.35">
      <c r="B14" s="13"/>
      <c r="C14" s="24"/>
      <c r="D14" s="24"/>
      <c r="E14" s="51" t="s">
        <v>5</v>
      </c>
      <c r="F14" s="52" t="s">
        <v>6</v>
      </c>
      <c r="G14" s="45" t="s">
        <v>7</v>
      </c>
      <c r="H14" s="31"/>
      <c r="I14" s="29"/>
      <c r="J14" s="104" t="s">
        <v>8</v>
      </c>
      <c r="K14" s="105"/>
      <c r="L14" s="106"/>
      <c r="M14" s="25"/>
      <c r="N14" s="25"/>
      <c r="O14" s="89" t="s">
        <v>9</v>
      </c>
      <c r="P14" s="90"/>
      <c r="Q14" s="90"/>
      <c r="R14" s="90"/>
      <c r="S14" s="14"/>
    </row>
    <row r="15" spans="2:22" ht="27.6" customHeight="1" x14ac:dyDescent="0.3">
      <c r="B15" s="13"/>
      <c r="C15" s="24"/>
      <c r="D15" s="24"/>
      <c r="E15" s="53" t="s">
        <v>10</v>
      </c>
      <c r="F15" s="58">
        <v>8400</v>
      </c>
      <c r="G15" s="54" t="s">
        <v>11</v>
      </c>
      <c r="H15" s="32"/>
      <c r="I15" s="30"/>
      <c r="J15" s="63" t="s">
        <v>12</v>
      </c>
      <c r="K15" s="91" t="str">
        <f>ROUND('Menu fields &amp; Background Calcs'!E6,1) &amp; " kW"</f>
        <v>3.9 kW</v>
      </c>
      <c r="L15" s="92"/>
      <c r="M15" s="25"/>
      <c r="N15" s="25"/>
      <c r="O15" s="9" t="s">
        <v>13</v>
      </c>
      <c r="P15" s="3" t="s">
        <v>14</v>
      </c>
      <c r="Q15" s="90" t="s">
        <v>15</v>
      </c>
      <c r="R15" s="90"/>
      <c r="S15" s="14"/>
    </row>
    <row r="16" spans="2:22" ht="28.95" customHeight="1" x14ac:dyDescent="0.3">
      <c r="B16" s="13"/>
      <c r="C16" s="24"/>
      <c r="D16" s="24"/>
      <c r="E16" s="55" t="s">
        <v>16</v>
      </c>
      <c r="F16" s="59">
        <v>100</v>
      </c>
      <c r="G16" s="56" t="s">
        <v>17</v>
      </c>
      <c r="H16" s="32"/>
      <c r="I16" s="29"/>
      <c r="J16" s="44" t="s">
        <v>18</v>
      </c>
      <c r="K16" s="93">
        <f>('Menu fields &amp; Background Calcs'!E6*22.76)</f>
        <v>88.76400000000001</v>
      </c>
      <c r="L16" s="94"/>
      <c r="M16" s="25"/>
      <c r="N16" s="25"/>
      <c r="O16" s="18">
        <v>9.5</v>
      </c>
      <c r="P16" s="4" t="s">
        <v>19</v>
      </c>
      <c r="Q16" s="5" t="s">
        <v>20</v>
      </c>
      <c r="R16" s="6">
        <v>5.5</v>
      </c>
      <c r="S16" s="14"/>
    </row>
    <row r="17" spans="2:19" ht="43.8" customHeight="1" thickBot="1" x14ac:dyDescent="0.35">
      <c r="B17" s="13"/>
      <c r="C17" s="24"/>
      <c r="D17" s="24"/>
      <c r="E17" s="57" t="s">
        <v>21</v>
      </c>
      <c r="F17" s="109" t="s">
        <v>22</v>
      </c>
      <c r="G17" s="110"/>
      <c r="H17" s="32"/>
      <c r="I17" s="29"/>
      <c r="J17" s="61" t="s">
        <v>37</v>
      </c>
      <c r="K17" s="107">
        <f>K16*'Menu fields &amp; Background Calcs'!L4</f>
        <v>65.942775600000004</v>
      </c>
      <c r="L17" s="108"/>
      <c r="M17" s="25"/>
      <c r="N17" s="25"/>
      <c r="O17" s="18"/>
      <c r="P17" s="4"/>
      <c r="Q17" s="5"/>
      <c r="R17" s="6"/>
      <c r="S17" s="14"/>
    </row>
    <row r="18" spans="2:19" ht="44.4" customHeight="1" thickBot="1" x14ac:dyDescent="0.35">
      <c r="B18" s="13"/>
      <c r="C18" s="24"/>
      <c r="D18" s="24"/>
      <c r="E18" s="113"/>
      <c r="F18" s="113"/>
      <c r="G18" s="113"/>
      <c r="H18" s="32"/>
      <c r="I18" s="29"/>
      <c r="J18" s="62" t="s">
        <v>40</v>
      </c>
      <c r="K18" s="111">
        <f>('Menu fields &amp; Background Calcs'!E6*'Menu fields &amp; Background Calcs'!I4)/F15</f>
        <v>1.0014642857142857</v>
      </c>
      <c r="L18" s="112"/>
      <c r="M18" s="25"/>
      <c r="N18" s="25"/>
      <c r="O18" s="18">
        <v>14</v>
      </c>
      <c r="P18" s="4" t="s">
        <v>23</v>
      </c>
      <c r="Q18" s="5" t="s">
        <v>24</v>
      </c>
      <c r="R18" s="6">
        <v>0.92</v>
      </c>
      <c r="S18" s="14"/>
    </row>
    <row r="19" spans="2:19" ht="15" customHeight="1" thickBot="1" x14ac:dyDescent="0.35">
      <c r="B19" s="13"/>
      <c r="C19" s="24"/>
      <c r="D19" s="46"/>
      <c r="E19" s="47"/>
      <c r="F19" s="47"/>
      <c r="G19" s="47"/>
      <c r="H19" s="48"/>
      <c r="I19" s="49"/>
      <c r="J19" s="49"/>
      <c r="K19" s="49"/>
      <c r="L19" s="49"/>
      <c r="M19" s="50"/>
      <c r="N19" s="25"/>
      <c r="O19" s="18">
        <v>22.6</v>
      </c>
      <c r="P19" s="4" t="s">
        <v>25</v>
      </c>
      <c r="Q19" s="5" t="s">
        <v>26</v>
      </c>
      <c r="R19" s="2">
        <v>6986</v>
      </c>
      <c r="S19" s="14"/>
    </row>
    <row r="20" spans="2:19" ht="15" thickBot="1" x14ac:dyDescent="0.35">
      <c r="B20" s="13"/>
      <c r="C20" s="24"/>
      <c r="D20" s="29"/>
      <c r="E20" s="33"/>
      <c r="F20" s="33"/>
      <c r="G20" s="33"/>
      <c r="H20" s="33"/>
      <c r="I20" s="33"/>
      <c r="J20" s="33"/>
      <c r="K20" s="33"/>
      <c r="L20" s="33"/>
      <c r="M20" s="29"/>
      <c r="N20" s="25"/>
      <c r="O20" s="19"/>
      <c r="P20" s="7"/>
      <c r="Q20" s="7"/>
      <c r="R20" s="7"/>
      <c r="S20" s="14"/>
    </row>
    <row r="21" spans="2:19" ht="15" customHeight="1" x14ac:dyDescent="0.3">
      <c r="B21" s="13"/>
      <c r="C21" s="24"/>
      <c r="D21" s="29"/>
      <c r="E21" s="95" t="s">
        <v>27</v>
      </c>
      <c r="F21" s="96"/>
      <c r="G21" s="96"/>
      <c r="H21" s="96"/>
      <c r="I21" s="96"/>
      <c r="J21" s="96"/>
      <c r="K21" s="96"/>
      <c r="L21" s="97"/>
      <c r="M21" s="29"/>
      <c r="N21" s="25"/>
      <c r="O21" s="19"/>
      <c r="P21" s="7"/>
      <c r="Q21" s="7"/>
      <c r="R21" s="7"/>
      <c r="S21" s="14"/>
    </row>
    <row r="22" spans="2:19" x14ac:dyDescent="0.3">
      <c r="B22" s="13"/>
      <c r="C22" s="24"/>
      <c r="D22" s="29"/>
      <c r="E22" s="98"/>
      <c r="F22" s="99"/>
      <c r="G22" s="99"/>
      <c r="H22" s="99"/>
      <c r="I22" s="99"/>
      <c r="J22" s="99"/>
      <c r="K22" s="99"/>
      <c r="L22" s="100"/>
      <c r="M22" s="29"/>
      <c r="N22" s="25"/>
      <c r="O22" s="19"/>
      <c r="P22" s="7"/>
      <c r="Q22" s="7"/>
      <c r="R22" s="7"/>
      <c r="S22" s="14"/>
    </row>
    <row r="23" spans="2:19" ht="15" thickBot="1" x14ac:dyDescent="0.35">
      <c r="B23" s="13"/>
      <c r="C23" s="24"/>
      <c r="D23" s="29"/>
      <c r="E23" s="101"/>
      <c r="F23" s="102"/>
      <c r="G23" s="102"/>
      <c r="H23" s="102"/>
      <c r="I23" s="102"/>
      <c r="J23" s="102"/>
      <c r="K23" s="102"/>
      <c r="L23" s="103"/>
      <c r="M23" s="29"/>
      <c r="N23" s="25"/>
      <c r="O23" s="19"/>
      <c r="P23" s="7"/>
      <c r="Q23" s="7"/>
      <c r="R23" s="7"/>
      <c r="S23" s="14"/>
    </row>
    <row r="24" spans="2:19" ht="15" thickBot="1" x14ac:dyDescent="0.35">
      <c r="B24" s="13"/>
      <c r="C24" s="26"/>
      <c r="D24" s="28"/>
      <c r="E24" s="28"/>
      <c r="F24" s="28"/>
      <c r="G24" s="28"/>
      <c r="H24" s="28"/>
      <c r="I24" s="28"/>
      <c r="J24" s="28"/>
      <c r="K24" s="28"/>
      <c r="L24" s="28"/>
      <c r="M24" s="28"/>
      <c r="N24" s="27"/>
      <c r="O24" s="19" t="s">
        <v>28</v>
      </c>
      <c r="P24" s="8" t="e">
        <f>#REF!</f>
        <v>#REF!</v>
      </c>
      <c r="Q24" s="87" t="s">
        <v>29</v>
      </c>
      <c r="R24" s="88"/>
      <c r="S24" s="34"/>
    </row>
    <row r="25" spans="2:19" ht="15" thickBot="1" x14ac:dyDescent="0.35">
      <c r="B25" s="15"/>
      <c r="C25" s="16"/>
      <c r="D25" s="16"/>
      <c r="E25" s="16"/>
      <c r="F25" s="16"/>
      <c r="G25" s="16"/>
      <c r="H25" s="16"/>
      <c r="I25" s="16"/>
      <c r="J25" s="16"/>
      <c r="K25" s="16"/>
      <c r="L25" s="16"/>
      <c r="M25" s="16"/>
      <c r="N25" s="16"/>
      <c r="O25" s="16"/>
      <c r="P25" s="16"/>
      <c r="Q25" s="16"/>
      <c r="R25" s="16"/>
      <c r="S25" s="17"/>
    </row>
  </sheetData>
  <mergeCells count="19">
    <mergeCell ref="Q24:R24"/>
    <mergeCell ref="O14:R14"/>
    <mergeCell ref="Q15:R15"/>
    <mergeCell ref="K15:L15"/>
    <mergeCell ref="K16:L16"/>
    <mergeCell ref="E21:L23"/>
    <mergeCell ref="J14:L14"/>
    <mergeCell ref="K17:L17"/>
    <mergeCell ref="F17:G17"/>
    <mergeCell ref="K18:L18"/>
    <mergeCell ref="E18:G18"/>
    <mergeCell ref="E11:L11"/>
    <mergeCell ref="E3:L5"/>
    <mergeCell ref="E13:G13"/>
    <mergeCell ref="E6:L6"/>
    <mergeCell ref="E7:L7"/>
    <mergeCell ref="E8:L8"/>
    <mergeCell ref="E9:L9"/>
    <mergeCell ref="E10:L10"/>
  </mergeCells>
  <dataValidations count="1">
    <dataValidation type="whole" allowBlank="1" showInputMessage="1" showErrorMessage="1" sqref="F16" xr:uid="{13F9D24F-A60B-4E01-A947-81B31A34D073}">
      <formula1>0</formula1>
      <formula2>100</formula2>
    </dataValidation>
  </dataValidations>
  <hyperlinks>
    <hyperlink ref="E8:G8" r:id="rId1" display="1a: Link for instructions on how to get historic usage" xr:uid="{1545F19F-8EF4-4006-BDA8-347C462EFD64}"/>
    <hyperlink ref="E8:L8" r:id="rId2" display="1a: Link for instructions on how to get historic usage " xr:uid="{E21DC235-A975-4F3E-98A7-EBB62CA48E4E}"/>
  </hyperlinks>
  <pageMargins left="0.7" right="0.7" top="0.75" bottom="0.75" header="0.3" footer="0.3"/>
  <pageSetup orientation="portrait" verticalDpi="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7985CB1B-3825-40D7-B694-393497BD6C88}">
          <x14:formula1>
            <xm:f>'Menu fields &amp; Background Calcs'!$B$3:$B$4</xm:f>
          </x14:formula1>
          <xm:sqref>F17:G17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93E53-8B5A-4978-872F-6217BBCD6F5E}">
  <dimension ref="B2:N19"/>
  <sheetViews>
    <sheetView workbookViewId="0">
      <selection activeCell="E7" sqref="E7"/>
    </sheetView>
  </sheetViews>
  <sheetFormatPr defaultRowHeight="14.4" x14ac:dyDescent="0.3"/>
  <cols>
    <col min="1" max="1" width="2.88671875" customWidth="1"/>
    <col min="2" max="2" width="12.6640625" bestFit="1" customWidth="1"/>
    <col min="3" max="3" width="11.6640625" bestFit="1" customWidth="1"/>
    <col min="4" max="4" width="15.5546875" bestFit="1" customWidth="1"/>
    <col min="5" max="5" width="16.109375" bestFit="1" customWidth="1"/>
    <col min="7" max="7" width="11.109375" bestFit="1" customWidth="1"/>
    <col min="9" max="9" width="17.44140625" bestFit="1" customWidth="1"/>
    <col min="11" max="11" width="11.33203125" bestFit="1" customWidth="1"/>
    <col min="12" max="12" width="16.109375" bestFit="1" customWidth="1"/>
    <col min="13" max="13" width="24.88671875" bestFit="1" customWidth="1"/>
    <col min="15" max="15" width="11.109375" bestFit="1" customWidth="1"/>
  </cols>
  <sheetData>
    <row r="2" spans="2:14" x14ac:dyDescent="0.3">
      <c r="B2" s="36"/>
      <c r="C2" s="114"/>
      <c r="D2" s="114"/>
      <c r="E2" s="114"/>
      <c r="F2" s="114"/>
      <c r="G2" s="114"/>
      <c r="K2" s="114"/>
      <c r="L2" s="114"/>
      <c r="M2" s="114"/>
      <c r="N2" s="114"/>
    </row>
    <row r="3" spans="2:14" x14ac:dyDescent="0.3">
      <c r="B3" s="1" t="s">
        <v>22</v>
      </c>
      <c r="C3" s="1"/>
      <c r="D3" s="114" t="s">
        <v>30</v>
      </c>
      <c r="E3" s="114"/>
      <c r="I3" s="60" t="s">
        <v>31</v>
      </c>
      <c r="K3" s="37"/>
      <c r="L3" s="38" t="s">
        <v>32</v>
      </c>
      <c r="M3" s="114"/>
      <c r="N3" s="114"/>
    </row>
    <row r="4" spans="2:14" x14ac:dyDescent="0.3">
      <c r="B4" s="39" t="s">
        <v>33</v>
      </c>
      <c r="C4" s="40"/>
      <c r="D4" t="s">
        <v>34</v>
      </c>
      <c r="E4">
        <f>('Solar Sizing Final'!F15/I4)*('Solar Sizing Final'!F16/100)</f>
        <v>3.8942976356050067</v>
      </c>
      <c r="I4" s="1">
        <v>2157</v>
      </c>
      <c r="K4" s="39"/>
      <c r="L4" s="41">
        <v>0.7429</v>
      </c>
      <c r="M4" s="1"/>
      <c r="N4" s="1"/>
    </row>
    <row r="5" spans="2:14" x14ac:dyDescent="0.3">
      <c r="B5" s="39"/>
      <c r="C5" s="40"/>
      <c r="D5" t="s">
        <v>35</v>
      </c>
      <c r="E5">
        <f>IF('Solar Sizing Final'!F17="Commercial",25,10)</f>
        <v>10</v>
      </c>
      <c r="K5" s="39"/>
      <c r="L5" s="41"/>
      <c r="M5" s="1"/>
      <c r="N5" s="1"/>
    </row>
    <row r="6" spans="2:14" x14ac:dyDescent="0.3">
      <c r="B6" s="39"/>
      <c r="C6" s="40"/>
      <c r="D6" t="s">
        <v>36</v>
      </c>
      <c r="E6">
        <f>ROUND(IF(E4&gt;E5,E5,E4),1)</f>
        <v>3.9</v>
      </c>
      <c r="K6" s="39"/>
      <c r="L6" s="41"/>
      <c r="M6" s="1"/>
      <c r="N6" s="1"/>
    </row>
    <row r="7" spans="2:14" x14ac:dyDescent="0.3">
      <c r="B7" s="39"/>
      <c r="C7" s="40"/>
      <c r="D7" s="40"/>
      <c r="E7" s="40"/>
      <c r="F7" s="40"/>
      <c r="G7" s="40"/>
      <c r="K7" s="39"/>
      <c r="L7" s="41"/>
      <c r="M7" s="1"/>
      <c r="N7" s="1"/>
    </row>
    <row r="8" spans="2:14" x14ac:dyDescent="0.3">
      <c r="B8" s="39"/>
      <c r="C8" s="40"/>
      <c r="D8" s="40"/>
      <c r="E8" s="40"/>
      <c r="F8" s="40"/>
      <c r="G8" s="40"/>
      <c r="K8" s="39"/>
      <c r="L8" s="41"/>
      <c r="M8" s="1"/>
      <c r="N8" s="1"/>
    </row>
    <row r="9" spans="2:14" x14ac:dyDescent="0.3">
      <c r="B9" s="39"/>
      <c r="C9" s="40"/>
      <c r="D9" s="40"/>
      <c r="E9" s="40"/>
      <c r="F9" s="40"/>
      <c r="G9" s="40"/>
      <c r="K9" s="39"/>
      <c r="L9" s="42"/>
      <c r="M9" s="1"/>
      <c r="N9" s="43"/>
    </row>
    <row r="10" spans="2:14" x14ac:dyDescent="0.3">
      <c r="B10" s="39"/>
      <c r="C10" s="40"/>
      <c r="D10" s="40"/>
      <c r="E10" s="40"/>
      <c r="F10" s="40"/>
      <c r="G10" s="40"/>
      <c r="K10" s="39"/>
      <c r="L10" s="42"/>
    </row>
    <row r="11" spans="2:14" x14ac:dyDescent="0.3">
      <c r="B11" s="39"/>
      <c r="C11" s="40"/>
      <c r="D11" s="40"/>
      <c r="E11" s="40"/>
      <c r="F11" s="40"/>
      <c r="G11" s="40"/>
      <c r="K11" s="39"/>
      <c r="L11" s="42"/>
    </row>
    <row r="12" spans="2:14" x14ac:dyDescent="0.3">
      <c r="B12" s="39"/>
      <c r="C12" s="43"/>
      <c r="D12" s="40"/>
      <c r="E12" s="40"/>
      <c r="F12" s="40"/>
      <c r="G12" s="40"/>
      <c r="K12" s="39"/>
      <c r="L12" s="42"/>
    </row>
    <row r="13" spans="2:14" x14ac:dyDescent="0.3">
      <c r="B13" s="39"/>
      <c r="C13" s="40"/>
      <c r="D13" s="40"/>
      <c r="E13" s="40"/>
      <c r="F13" s="40"/>
      <c r="G13" s="40"/>
      <c r="K13" s="39"/>
      <c r="L13" s="42"/>
    </row>
    <row r="14" spans="2:14" x14ac:dyDescent="0.3">
      <c r="B14" s="39"/>
      <c r="C14" s="40"/>
      <c r="D14" s="40"/>
      <c r="E14" s="40"/>
      <c r="F14" s="40"/>
      <c r="G14" s="40"/>
      <c r="K14" s="39"/>
      <c r="L14" s="42"/>
    </row>
    <row r="15" spans="2:14" x14ac:dyDescent="0.3">
      <c r="B15" s="39"/>
      <c r="C15" s="40"/>
      <c r="D15" s="40"/>
      <c r="E15" s="40"/>
      <c r="F15" s="40"/>
      <c r="G15" s="40"/>
      <c r="K15" s="39"/>
      <c r="L15" s="42"/>
    </row>
    <row r="16" spans="2:14" x14ac:dyDescent="0.3">
      <c r="B16" s="39"/>
      <c r="C16" s="40"/>
      <c r="D16" s="40"/>
      <c r="E16" s="40"/>
      <c r="F16" s="40"/>
      <c r="G16" s="40"/>
      <c r="K16" s="39"/>
      <c r="L16" s="42"/>
    </row>
    <row r="17" spans="2:12" x14ac:dyDescent="0.3">
      <c r="B17" s="39"/>
      <c r="C17" s="40"/>
      <c r="D17" s="40"/>
      <c r="E17" s="40"/>
      <c r="F17" s="40"/>
      <c r="G17" s="40"/>
      <c r="K17" s="39"/>
      <c r="L17" s="42"/>
    </row>
    <row r="18" spans="2:12" x14ac:dyDescent="0.3">
      <c r="B18" s="39"/>
      <c r="C18" s="40"/>
      <c r="D18" s="40"/>
      <c r="E18" s="40"/>
      <c r="F18" s="40"/>
      <c r="G18" s="40"/>
      <c r="K18" s="39"/>
      <c r="L18" s="42"/>
    </row>
    <row r="19" spans="2:12" x14ac:dyDescent="0.3">
      <c r="C19" s="114"/>
      <c r="D19" s="114"/>
      <c r="E19" s="114"/>
      <c r="F19" s="114"/>
      <c r="G19" s="114"/>
    </row>
  </sheetData>
  <mergeCells count="5">
    <mergeCell ref="C2:G2"/>
    <mergeCell ref="C19:G19"/>
    <mergeCell ref="M3:N3"/>
    <mergeCell ref="K2:N2"/>
    <mergeCell ref="D3:E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Solar Sizing Final</vt:lpstr>
      <vt:lpstr>Menu fields &amp; Background Calcs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Motler</dc:creator>
  <cp:keywords/>
  <dc:description/>
  <cp:lastModifiedBy>Steve Smith</cp:lastModifiedBy>
  <cp:revision/>
  <dcterms:created xsi:type="dcterms:W3CDTF">2023-06-12T13:18:42Z</dcterms:created>
  <dcterms:modified xsi:type="dcterms:W3CDTF">2024-07-19T17:17:43Z</dcterms:modified>
  <cp:category/>
  <cp:contentStatus/>
</cp:coreProperties>
</file>